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Medicine\Jeremy's Notes\1. Musculoskeletal Medicine\14. Specialist Practice\"/>
    </mc:Choice>
  </mc:AlternateContent>
  <xr:revisionPtr revIDLastSave="0" documentId="13_ncr:1_{101E76D6-E882-4456-B1C8-A1E42BCB1B03}" xr6:coauthVersionLast="47" xr6:coauthVersionMax="47" xr10:uidLastSave="{00000000-0000-0000-0000-000000000000}"/>
  <bookViews>
    <workbookView xWindow="-108" yWindow="-108" windowWidth="30936" windowHeight="16776" xr2:uid="{71A1D01B-9DBA-4659-9165-90AAB5E720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  <c r="C25" i="1"/>
  <c r="D25" i="1"/>
  <c r="E25" i="1"/>
  <c r="F25" i="1"/>
  <c r="F24" i="1"/>
  <c r="E24" i="1"/>
  <c r="D24" i="1"/>
  <c r="C24" i="1"/>
  <c r="B24" i="1"/>
  <c r="E23" i="1"/>
  <c r="F23" i="1"/>
  <c r="D23" i="1"/>
  <c r="C23" i="1"/>
  <c r="B23" i="1"/>
  <c r="F26" i="1" l="1"/>
  <c r="D26" i="1"/>
  <c r="C26" i="1"/>
  <c r="E26" i="1"/>
  <c r="B26" i="1"/>
</calcChain>
</file>

<file path=xl/sharedStrings.xml><?xml version="1.0" encoding="utf-8"?>
<sst xmlns="http://schemas.openxmlformats.org/spreadsheetml/2006/main" count="102" uniqueCount="58">
  <si>
    <t>CPR1</t>
  </si>
  <si>
    <t>CPR2</t>
  </si>
  <si>
    <t>CPR3</t>
  </si>
  <si>
    <t>CPR4</t>
  </si>
  <si>
    <t>CPR5</t>
  </si>
  <si>
    <t>Age &gt; 50</t>
  </si>
  <si>
    <t>symptoms best sitting</t>
  </si>
  <si>
    <t>onset pain is paraspinal</t>
  </si>
  <si>
    <t>symptoms best walking</t>
  </si>
  <si>
    <t>MSPQ &gt; 13</t>
  </si>
  <si>
    <t>positive extension/rotation test</t>
  </si>
  <si>
    <t>absence of centralisation</t>
  </si>
  <si>
    <t>Criteria</t>
  </si>
  <si>
    <t>Four or more of seven</t>
  </si>
  <si>
    <t>Two or more of six</t>
  </si>
  <si>
    <t>One or more of five</t>
  </si>
  <si>
    <t>Two or more of five</t>
  </si>
  <si>
    <t>Three or more of five</t>
  </si>
  <si>
    <t>Clinical Rule</t>
  </si>
  <si>
    <t>Outcome</t>
  </si>
  <si>
    <t>Unknown</t>
  </si>
  <si>
    <t>Critera</t>
  </si>
  <si>
    <t>Sensitivity</t>
  </si>
  <si>
    <t>Specificity</t>
  </si>
  <si>
    <t>100 (70, 100)</t>
  </si>
  <si>
    <t>85 (58, 96)</t>
  </si>
  <si>
    <t>87 (77, 93)</t>
  </si>
  <si>
    <t>36 (27, 45)</t>
  </si>
  <si>
    <t>26 (19, 35)</t>
  </si>
  <si>
    <t>50 (41, 60)</t>
  </si>
  <si>
    <t>91 (84, 95)</t>
  </si>
  <si>
    <t>+LR</t>
  </si>
  <si>
    <t>-LR</t>
  </si>
  <si>
    <t>7.6 (4.5, 13.7)</t>
  </si>
  <si>
    <t>1.6 (1.5, 1.8)</t>
  </si>
  <si>
    <t>1.4 (1.3, 1.5)</t>
  </si>
  <si>
    <t>2.0 (1.8, 2.5)</t>
  </si>
  <si>
    <t>9.7 (5.0, 18.8)</t>
  </si>
  <si>
    <t>0 (0, 0.35)</t>
  </si>
  <si>
    <t>0 (0, 69)</t>
  </si>
  <si>
    <t>0 (0, 95)</t>
  </si>
  <si>
    <t>0 (0, 0.49)</t>
  </si>
  <si>
    <t>0.17 (0.05, 0.60)</t>
  </si>
  <si>
    <t>Reference</t>
  </si>
  <si>
    <t>https://pubmed.ncbi.nlm.nih.gov/16825041/</t>
  </si>
  <si>
    <t>Laslett M, McDonald B, Aprill CN, Tropp H, Oberg B. Clinical predictors of screening lumbar zygapophyseal joint blocks: development of clinical prediction rules. Spine J. 2006 Jul-Aug;6(4):370-9. doi: 10.1016/j.spinee.2006.01.004. PMID: 16825041.</t>
  </si>
  <si>
    <t>START HERE</t>
  </si>
  <si>
    <t>Select Options Below</t>
  </si>
  <si>
    <t>Positive Score</t>
  </si>
  <si>
    <t>Negative Score</t>
  </si>
  <si>
    <t>Variable 1</t>
  </si>
  <si>
    <t>Variable 2</t>
  </si>
  <si>
    <t>Variable 3</t>
  </si>
  <si>
    <t>Variable 4</t>
  </si>
  <si>
    <t>Variable 5</t>
  </si>
  <si>
    <t>Variable 6</t>
  </si>
  <si>
    <t>Variable 7</t>
  </si>
  <si>
    <t>Unknown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</si>
</sst>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0" fillId="3" borderId="0" xfId="0" applyFill="1"/>
    <xf numFmtId="0" fontId="2" fillId="3" borderId="0" xfId="0" applyFont="1" applyFill="1"/>
    <xf numFmtId="0" fontId="1" fillId="4" borderId="0" xfId="0" applyFont="1" applyFill="1" applyAlignment="1">
      <alignment horizontal="center"/>
    </xf>
    <xf numFmtId="0" fontId="3" fillId="0" borderId="0" xfId="1"/>
    <xf numFmtId="0" fontId="1" fillId="4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96"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ubmed.ncbi.nlm.nih.gov/1682504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37FC3-DA86-4EE9-B71B-CE515688F493}">
  <dimension ref="A2:F34"/>
  <sheetViews>
    <sheetView tabSelected="1" workbookViewId="0">
      <selection activeCell="C4" sqref="C4"/>
    </sheetView>
  </sheetViews>
  <sheetFormatPr defaultRowHeight="14.4" x14ac:dyDescent="0.3"/>
  <cols>
    <col min="1" max="1" width="16" customWidth="1"/>
    <col min="2" max="2" width="26.77734375" bestFit="1" customWidth="1"/>
    <col min="3" max="3" width="27.109375" bestFit="1" customWidth="1"/>
    <col min="4" max="4" width="25" customWidth="1"/>
    <col min="5" max="6" width="27.109375" bestFit="1" customWidth="1"/>
  </cols>
  <sheetData>
    <row r="2" spans="1:6" x14ac:dyDescent="0.3">
      <c r="B2" s="10" t="s">
        <v>46</v>
      </c>
      <c r="C2" s="10"/>
    </row>
    <row r="3" spans="1:6" x14ac:dyDescent="0.3">
      <c r="B3" s="7" t="s">
        <v>21</v>
      </c>
      <c r="C3" s="7" t="s">
        <v>47</v>
      </c>
    </row>
    <row r="4" spans="1:6" x14ac:dyDescent="0.3">
      <c r="A4" t="s">
        <v>50</v>
      </c>
      <c r="B4" s="6" t="s">
        <v>5</v>
      </c>
      <c r="C4" s="6" t="s">
        <v>20</v>
      </c>
    </row>
    <row r="5" spans="1:6" x14ac:dyDescent="0.3">
      <c r="A5" t="s">
        <v>51</v>
      </c>
      <c r="B5" s="6" t="s">
        <v>8</v>
      </c>
      <c r="C5" s="6" t="s">
        <v>20</v>
      </c>
    </row>
    <row r="6" spans="1:6" x14ac:dyDescent="0.3">
      <c r="A6" t="s">
        <v>52</v>
      </c>
      <c r="B6" s="6" t="s">
        <v>6</v>
      </c>
      <c r="C6" s="6" t="s">
        <v>20</v>
      </c>
    </row>
    <row r="7" spans="1:6" x14ac:dyDescent="0.3">
      <c r="A7" t="s">
        <v>53</v>
      </c>
      <c r="B7" s="6" t="s">
        <v>7</v>
      </c>
      <c r="C7" s="6" t="s">
        <v>20</v>
      </c>
    </row>
    <row r="8" spans="1:6" x14ac:dyDescent="0.3">
      <c r="A8" t="s">
        <v>54</v>
      </c>
      <c r="B8" s="6" t="s">
        <v>9</v>
      </c>
      <c r="C8" s="6" t="s">
        <v>20</v>
      </c>
    </row>
    <row r="9" spans="1:6" x14ac:dyDescent="0.3">
      <c r="A9" t="s">
        <v>55</v>
      </c>
      <c r="B9" s="6" t="s">
        <v>10</v>
      </c>
      <c r="C9" s="6" t="s">
        <v>20</v>
      </c>
    </row>
    <row r="10" spans="1:6" x14ac:dyDescent="0.3">
      <c r="A10" t="s">
        <v>56</v>
      </c>
      <c r="B10" s="6" t="s">
        <v>11</v>
      </c>
      <c r="C10" s="6" t="s">
        <v>20</v>
      </c>
    </row>
    <row r="13" spans="1:6" x14ac:dyDescent="0.3">
      <c r="A13" t="s">
        <v>18</v>
      </c>
      <c r="B13" s="8" t="s">
        <v>0</v>
      </c>
      <c r="C13" s="8" t="s">
        <v>1</v>
      </c>
      <c r="D13" s="8" t="s">
        <v>2</v>
      </c>
      <c r="E13" s="8" t="s">
        <v>3</v>
      </c>
      <c r="F13" s="8" t="s">
        <v>4</v>
      </c>
    </row>
    <row r="14" spans="1:6" x14ac:dyDescent="0.3">
      <c r="A14" t="s">
        <v>50</v>
      </c>
      <c r="B14" s="1" t="s">
        <v>5</v>
      </c>
      <c r="C14" s="1" t="s">
        <v>5</v>
      </c>
      <c r="D14" s="1" t="s">
        <v>5</v>
      </c>
      <c r="E14" s="1" t="s">
        <v>5</v>
      </c>
      <c r="F14" s="1" t="s">
        <v>5</v>
      </c>
    </row>
    <row r="15" spans="1:6" x14ac:dyDescent="0.3">
      <c r="A15" t="s">
        <v>51</v>
      </c>
      <c r="B15" s="1" t="s">
        <v>8</v>
      </c>
      <c r="C15" s="1" t="s">
        <v>8</v>
      </c>
      <c r="D15" s="1" t="s">
        <v>8</v>
      </c>
      <c r="E15" s="1" t="s">
        <v>8</v>
      </c>
      <c r="F15" s="1" t="s">
        <v>8</v>
      </c>
    </row>
    <row r="16" spans="1:6" x14ac:dyDescent="0.3">
      <c r="A16" t="s">
        <v>52</v>
      </c>
      <c r="B16" s="1" t="s">
        <v>6</v>
      </c>
      <c r="C16" s="1" t="s">
        <v>6</v>
      </c>
      <c r="D16" s="1" t="s">
        <v>6</v>
      </c>
      <c r="E16" s="1" t="s">
        <v>6</v>
      </c>
      <c r="F16" s="1" t="s">
        <v>6</v>
      </c>
    </row>
    <row r="17" spans="1:6" x14ac:dyDescent="0.3">
      <c r="A17" t="s">
        <v>53</v>
      </c>
      <c r="B17" s="1" t="s">
        <v>7</v>
      </c>
      <c r="C17" s="1" t="s">
        <v>7</v>
      </c>
      <c r="D17" s="1" t="s">
        <v>7</v>
      </c>
      <c r="E17" s="1" t="s">
        <v>7</v>
      </c>
      <c r="F17" s="1" t="s">
        <v>7</v>
      </c>
    </row>
    <row r="18" spans="1:6" x14ac:dyDescent="0.3">
      <c r="A18" t="s">
        <v>54</v>
      </c>
      <c r="B18" s="1" t="s">
        <v>9</v>
      </c>
      <c r="C18" s="1" t="s">
        <v>9</v>
      </c>
      <c r="D18" s="1" t="s">
        <v>9</v>
      </c>
      <c r="E18" s="2"/>
      <c r="F18" s="2"/>
    </row>
    <row r="19" spans="1:6" x14ac:dyDescent="0.3">
      <c r="A19" t="s">
        <v>55</v>
      </c>
      <c r="B19" s="1" t="s">
        <v>10</v>
      </c>
      <c r="C19" s="1" t="s">
        <v>10</v>
      </c>
      <c r="D19" s="2"/>
      <c r="E19" s="1" t="s">
        <v>10</v>
      </c>
      <c r="F19" s="1" t="s">
        <v>10</v>
      </c>
    </row>
    <row r="20" spans="1:6" x14ac:dyDescent="0.3">
      <c r="A20" t="s">
        <v>56</v>
      </c>
      <c r="B20" s="1" t="s">
        <v>11</v>
      </c>
      <c r="C20" s="2"/>
      <c r="D20" s="2"/>
      <c r="E20" s="2"/>
      <c r="F20" s="2"/>
    </row>
    <row r="22" spans="1:6" x14ac:dyDescent="0.3">
      <c r="A22" t="s">
        <v>12</v>
      </c>
      <c r="B22" t="s">
        <v>13</v>
      </c>
      <c r="C22" t="s">
        <v>14</v>
      </c>
      <c r="D22" t="s">
        <v>15</v>
      </c>
      <c r="E22" t="s">
        <v>16</v>
      </c>
      <c r="F22" t="s">
        <v>17</v>
      </c>
    </row>
    <row r="23" spans="1:6" x14ac:dyDescent="0.3">
      <c r="A23" t="s">
        <v>48</v>
      </c>
      <c r="B23" s="4">
        <f>IF(C4="Yes", 1, "0")+IF(C5="Yes", 1, "0")+IF(C6="Yes", 1, "0")+IF(C7="Yes", 1, "0")+IF(C8="Yes", 1, "0")+IF(C9="Yes", 1, "0")+IF(C10="Yes", 1, "0")</f>
        <v>0</v>
      </c>
      <c r="C23" s="4">
        <f>IF(C4="Yes", 1, "0")+IF(C5="Yes", 1, "0")+IF(C6="Yes", 1, "0")+IF(C7="Yes", 1, "0")+IF(C8="Yes", 1, "0")+IF(C9="Yes", 1, "0")</f>
        <v>0</v>
      </c>
      <c r="D23" s="4">
        <f>IF(C4="Yes", 1, "0")+IF(C5="Yes", 1, "0")+IF(C6="Yes", 1, "0")+IF(C7="Yes", 1, "0")+IF(C8="Yes", 1, "0")</f>
        <v>0</v>
      </c>
      <c r="E23" s="4">
        <f>IF(C4="Yes", 1, "0")+IF(C5="Yes", 1, "0")+IF(C6="Yes", 1, "0")+IF(C7="Yes", 1, "0")+IF(C9="Yes", 1, "0")</f>
        <v>0</v>
      </c>
      <c r="F23" s="4">
        <f>IF(C4="Yes", 1, "0")+IF(C5="Yes", 1, "0")+IF(C6="Yes", 1, "0")+IF(C7="Yes", 1, "0")+IF(C9="Yes", 1, "0")</f>
        <v>0</v>
      </c>
    </row>
    <row r="24" spans="1:6" x14ac:dyDescent="0.3">
      <c r="A24" t="s">
        <v>49</v>
      </c>
      <c r="B24" s="4">
        <f>IF(C4="No", 1, "0")+IF(C5="No", 1, "0")+IF(C6="No", 1, "0")+IF(C7="No", 1, "0")+IF(C8="No", 1, "0")+IF(C9="No", 1, "0")+IF(C10="No", 1, "0")</f>
        <v>0</v>
      </c>
      <c r="C24" s="4">
        <f>IF(C4="No", 1, "0")+IF(C5="No", 1, "0")+IF(C6="No", 1, "0")+IF(C7="No", 1, "0")+IF(C8="No", 1, "0")+IF(C9="No", 1, "0")</f>
        <v>0</v>
      </c>
      <c r="D24" s="4">
        <f>IF(C4="No", 1, "0")+IF(C5="No", 1, "0")+IF(C6="No", 1, "0")+IF(C7="No", 1, "0")+IF(C8="No", 1, "0")</f>
        <v>0</v>
      </c>
      <c r="E24" s="4">
        <f>IF(C4="No", 1, "0")+IF(C5="No", 1, "0")+IF(C6="No", 1, "0")+IF(C7="No", 1, "0")+IF(C9="No", 1, "0")</f>
        <v>0</v>
      </c>
      <c r="F24" s="4">
        <f>IF(C4="No", 1, "0")+IF(C5="No", 1, "0")+IF(C6="No", 1, "0")+IF(C7="No", 1, "0")+IF(C9="No", 1, "0")</f>
        <v>0</v>
      </c>
    </row>
    <row r="25" spans="1:6" x14ac:dyDescent="0.3">
      <c r="A25" t="s">
        <v>57</v>
      </c>
      <c r="B25" s="4">
        <f>IF(C4="Unknown", 1, "0")+IF(C5="Unknown", 1, "0")+IF(C6="Unknown", 1, "0")+IF(C7="Unknown", 1, "0")+IF(C8="Unknown", 1, "0")+IF(C9="Unknown", 1, "0")+IF(C10="Unknown", 1, "0")</f>
        <v>7</v>
      </c>
      <c r="C25" s="4">
        <f>IF(C4="Unknown", 1, "0")+IF(C5="Unknown", 1, "0")+IF(C6="Unknown", 1, "0")+IF(C7="Unknown", 1, "0")+IF(C8="Unknown", 1, "0")+IF(C9="Unknown", 1, "0")</f>
        <v>6</v>
      </c>
      <c r="D25" s="4">
        <f>IF(C4="Unknown", 1, "0")+IF(C5="Unknown", 1, "0")+IF(C6="Unknown", 1, "0")+IF(C7="Unknown", 1, "0")+IF(C8="Unknown", 1, "0")</f>
        <v>5</v>
      </c>
      <c r="E25" s="4">
        <f>IF(C4="Unknown", 1, "0")+IF(C5="Unknown", 1, "0")+IF(C6="Unknown", 1, "0")+IF(C7="Unknown", 1, "0")+IF(C9="Unknown", 1, "0")</f>
        <v>5</v>
      </c>
      <c r="F25" s="4">
        <f>IF(C4="Unknown", 1, "0")+IF(C5="Unknown", 1, "0")+IF(C6="Unknown", 1, "0")+IF(C7="Unknown", 1, "0")+IF(C9="Unknown", 1, "0")</f>
        <v>5</v>
      </c>
    </row>
    <row r="26" spans="1:6" ht="21" x14ac:dyDescent="0.4">
      <c r="A26" t="s">
        <v>19</v>
      </c>
      <c r="B26" s="3" t="str">
        <f>IF(B25 &gt;0, "INCOMPLETE", IF(B23&gt;3, "POSITIVE", "Negative"))</f>
        <v>INCOMPLETE</v>
      </c>
      <c r="C26" s="3" t="str">
        <f>IF(C25 &gt;0, "INCOMPLETE", IF(C23&gt;1, "POSITIVE", "NEGATIVE"))</f>
        <v>INCOMPLETE</v>
      </c>
      <c r="D26" s="3" t="str">
        <f>IF(D25 &gt;0, "INCOMPLETE", IF(D23&gt;0, "POSITIVE", "NEGATIVE"))</f>
        <v>INCOMPLETE</v>
      </c>
      <c r="E26" s="3" t="str">
        <f>IF(E25 &gt;0, "INCOMPLETE", IF(E23&gt;1, "POSITIVE", "NEGATIVE"))</f>
        <v>INCOMPLETE</v>
      </c>
      <c r="F26" s="3" t="str">
        <f>IF(F25 &gt;0, "INCOMPLETE", IF(F23&gt;2, "POSITIVE", "NEGATIVE"))</f>
        <v>INCOMPLETE</v>
      </c>
    </row>
    <row r="27" spans="1:6" x14ac:dyDescent="0.3">
      <c r="A27" t="s">
        <v>22</v>
      </c>
      <c r="B27" s="4" t="s">
        <v>24</v>
      </c>
      <c r="C27" s="4" t="s">
        <v>24</v>
      </c>
      <c r="D27" s="4" t="s">
        <v>24</v>
      </c>
      <c r="E27" s="4" t="s">
        <v>24</v>
      </c>
      <c r="F27" s="4" t="s">
        <v>25</v>
      </c>
    </row>
    <row r="28" spans="1:6" x14ac:dyDescent="0.3">
      <c r="A28" t="s">
        <v>23</v>
      </c>
      <c r="B28" s="4" t="s">
        <v>26</v>
      </c>
      <c r="C28" s="4" t="s">
        <v>27</v>
      </c>
      <c r="D28" s="4" t="s">
        <v>28</v>
      </c>
      <c r="E28" s="4" t="s">
        <v>29</v>
      </c>
      <c r="F28" s="4" t="s">
        <v>30</v>
      </c>
    </row>
    <row r="29" spans="1:6" x14ac:dyDescent="0.3">
      <c r="A29" s="5" t="s">
        <v>31</v>
      </c>
      <c r="B29" s="4" t="s">
        <v>33</v>
      </c>
      <c r="C29" s="4" t="s">
        <v>34</v>
      </c>
      <c r="D29" s="4" t="s">
        <v>35</v>
      </c>
      <c r="E29" s="4" t="s">
        <v>36</v>
      </c>
      <c r="F29" s="4" t="s">
        <v>37</v>
      </c>
    </row>
    <row r="30" spans="1:6" x14ac:dyDescent="0.3">
      <c r="A30" s="5" t="s">
        <v>32</v>
      </c>
      <c r="B30" s="4" t="s">
        <v>38</v>
      </c>
      <c r="C30" s="4" t="s">
        <v>39</v>
      </c>
      <c r="D30" s="4" t="s">
        <v>40</v>
      </c>
      <c r="E30" s="4" t="s">
        <v>41</v>
      </c>
      <c r="F30" s="4" t="s">
        <v>42</v>
      </c>
    </row>
    <row r="33" spans="1:2" x14ac:dyDescent="0.3">
      <c r="A33" t="s">
        <v>43</v>
      </c>
      <c r="B33" s="9" t="s">
        <v>44</v>
      </c>
    </row>
    <row r="34" spans="1:2" x14ac:dyDescent="0.3">
      <c r="B34" t="s">
        <v>45</v>
      </c>
    </row>
  </sheetData>
  <mergeCells count="1">
    <mergeCell ref="B2:C2"/>
  </mergeCells>
  <conditionalFormatting sqref="B14:F14">
    <cfRule type="expression" dxfId="63" priority="33">
      <formula>$C$4="Yes"</formula>
    </cfRule>
    <cfRule type="expression" dxfId="62" priority="17">
      <formula>$C$4="Unknown"</formula>
    </cfRule>
    <cfRule type="expression" dxfId="61" priority="16">
      <formula>$C$4="No"</formula>
    </cfRule>
  </conditionalFormatting>
  <conditionalFormatting sqref="B15:F15">
    <cfRule type="expression" dxfId="60" priority="32">
      <formula>$C$5="Yes"</formula>
    </cfRule>
    <cfRule type="expression" dxfId="59" priority="15">
      <formula>$C$5="No"</formula>
    </cfRule>
    <cfRule type="expression" dxfId="58" priority="14">
      <formula>$C$5="Unknown"</formula>
    </cfRule>
  </conditionalFormatting>
  <conditionalFormatting sqref="B16:F16">
    <cfRule type="expression" dxfId="57" priority="31">
      <formula>$C$6="Yes"</formula>
    </cfRule>
    <cfRule type="expression" dxfId="56" priority="13">
      <formula>$C$6="Unknown"</formula>
    </cfRule>
    <cfRule type="expression" dxfId="55" priority="12">
      <formula>$C$6="No"</formula>
    </cfRule>
  </conditionalFormatting>
  <conditionalFormatting sqref="B17:F17">
    <cfRule type="expression" dxfId="54" priority="30">
      <formula>$C$7="Yes"</formula>
    </cfRule>
    <cfRule type="expression" dxfId="53" priority="11">
      <formula>$C$7="Unknown"</formula>
    </cfRule>
    <cfRule type="expression" dxfId="52" priority="10">
      <formula>$C$7="No"</formula>
    </cfRule>
  </conditionalFormatting>
  <conditionalFormatting sqref="B18:D18">
    <cfRule type="expression" dxfId="51" priority="29">
      <formula>$C$8="Yes"</formula>
    </cfRule>
    <cfRule type="expression" dxfId="50" priority="9">
      <formula>$C$8="No"</formula>
    </cfRule>
    <cfRule type="expression" dxfId="49" priority="8">
      <formula>$C$8="Unknown"</formula>
    </cfRule>
  </conditionalFormatting>
  <conditionalFormatting sqref="B19:C19">
    <cfRule type="expression" dxfId="48" priority="28">
      <formula>$C$9="Unknown"</formula>
    </cfRule>
    <cfRule type="expression" dxfId="47" priority="7">
      <formula>$C$9="No"</formula>
    </cfRule>
    <cfRule type="expression" dxfId="46" priority="4">
      <formula>$C$9="Yes"</formula>
    </cfRule>
  </conditionalFormatting>
  <conditionalFormatting sqref="E19:F19">
    <cfRule type="expression" dxfId="45" priority="27">
      <formula>$C$9="Yes"</formula>
    </cfRule>
    <cfRule type="expression" dxfId="44" priority="6">
      <formula>$C$9="No"</formula>
    </cfRule>
    <cfRule type="expression" dxfId="43" priority="5">
      <formula>$C$9="Unknown"</formula>
    </cfRule>
  </conditionalFormatting>
  <conditionalFormatting sqref="B23">
    <cfRule type="cellIs" dxfId="42" priority="25" operator="greaterThan">
      <formula>3</formula>
    </cfRule>
  </conditionalFormatting>
  <conditionalFormatting sqref="C23">
    <cfRule type="cellIs" dxfId="41" priority="24" operator="greaterThan">
      <formula>1</formula>
    </cfRule>
  </conditionalFormatting>
  <conditionalFormatting sqref="D23">
    <cfRule type="cellIs" dxfId="40" priority="23" operator="greaterThan">
      <formula>0</formula>
    </cfRule>
  </conditionalFormatting>
  <conditionalFormatting sqref="E23">
    <cfRule type="cellIs" dxfId="39" priority="22" operator="greaterThan">
      <formula>1</formula>
    </cfRule>
  </conditionalFormatting>
  <conditionalFormatting sqref="F23">
    <cfRule type="cellIs" dxfId="38" priority="21" operator="greaterThan">
      <formula>2</formula>
    </cfRule>
  </conditionalFormatting>
  <conditionalFormatting sqref="B26:F26">
    <cfRule type="containsText" dxfId="37" priority="18" operator="containsText" text="INCOMPLETE">
      <formula>NOT(ISERROR(SEARCH("INCOMPLETE",B26)))</formula>
    </cfRule>
    <cfRule type="containsText" dxfId="36" priority="19" operator="containsText" text="NEGATIVE">
      <formula>NOT(ISERROR(SEARCH("NEGATIVE",B26)))</formula>
    </cfRule>
    <cfRule type="containsText" dxfId="35" priority="20" operator="containsText" text="POSITIVE">
      <formula>NOT(ISERROR(SEARCH("POSITIVE",B26)))</formula>
    </cfRule>
  </conditionalFormatting>
  <conditionalFormatting sqref="B20">
    <cfRule type="expression" dxfId="32" priority="3">
      <formula>$C$10="Yes"</formula>
    </cfRule>
    <cfRule type="expression" dxfId="33" priority="2">
      <formula>$C$10="Unknown"</formula>
    </cfRule>
    <cfRule type="expression" dxfId="34" priority="1">
      <formula>$C$10="No"</formula>
    </cfRule>
  </conditionalFormatting>
  <dataValidations xWindow="712" yWindow="362" count="1">
    <dataValidation type="list" allowBlank="1" showInputMessage="1" showErrorMessage="1" errorTitle="Invalid Data" error="Please select from the drop down list provided" promptTitle="Select from List" prompt="Please select either Yes or No or Unknown" sqref="C4:C10" xr:uid="{C46BC465-7A94-43F7-9192-D5FECD3690A6}">
      <formula1>"Yes, No, Unknown"</formula1>
    </dataValidation>
  </dataValidations>
  <hyperlinks>
    <hyperlink ref="B33" r:id="rId1" xr:uid="{87C16DD9-1DA3-47FD-97D3-F2436ABF6F2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Steinberg</dc:creator>
  <cp:lastModifiedBy>Jeremy Steinberg</cp:lastModifiedBy>
  <dcterms:created xsi:type="dcterms:W3CDTF">2022-11-10T09:04:45Z</dcterms:created>
  <dcterms:modified xsi:type="dcterms:W3CDTF">2022-11-10T10:39:45Z</dcterms:modified>
</cp:coreProperties>
</file>